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<sst xmlns="http://schemas.openxmlformats.org/spreadsheetml/2006/main" count="27188" uniqueCount="798">
  <si>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</si>
  <si>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</si>
  <si>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</si>
  <si>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</si>
  <si>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</si>
  <si>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</si>
  <si>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</si>
  <si>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</si>
  <si>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</si>
  <si>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</si>
  <si>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</si>
  <si>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</si>
  <si>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</si>
  <si>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</si>
  <si>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</si>
  <si>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</si>
  <si>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</si>
  <si>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</si>
  <si>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</si>
  <si>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</si>
  <si>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</si>
  <si>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</si>
  <si>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</si>
  <si>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</si>
  <si>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</si>
  <si>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</si>
  <si>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</si>
  <si>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</si>
  <si>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</si>
  <si>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</si>
  <si>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</si>
  <si>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</si>
  <si>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</si>
  <si>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</si>
  <si>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</si>
  <si>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</si>
  <si>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</si>
  <si>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</si>
  <si>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</si>
  <si>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</si>
  <si>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</si>
  <si>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</si>
  <si>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</si>
  <si>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</si>
  <si>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</si>
  <si>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</si>
  <si>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</si>
  <si>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</si>
  <si>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</si>
  <si>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</si>
  <si>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</si>
  <si>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</si>
  <si>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</si>
  <si>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</si>
  <si>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</si>
  <si>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</si>
  <si>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</si>
  <si>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</si>
  <si>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</si>
  <si>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</si>
  <si>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</si>
  <si>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</si>
  <si>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</si>
  <si>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</si>
  <si>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</si>
  <si>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</si>
  <si>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</si>
  <si>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</si>
  <si>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</si>
  <si>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</si>
  <si>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</si>
  <si>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</si>
  <si>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</si>
  <si>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</si>
  <si>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</si>
  <si>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</si>
  <si>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</si>
  <si>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</si>
  <si>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</si>
  <si>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</si>
  <si>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</si>
  <si>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</si>
  <si>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</si>
  <si>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</si>
  <si>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</si>
  <si>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</si>
  <si>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</si>
  <si>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</si>
  <si>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</si>
  <si>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</si>
  <si>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</si>
  <si>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</si>
  <si>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</si>
  <si>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</si>
  <si>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</si>
  <si>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</si>
  <si>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</si>
  <si>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</si>
  <si>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</si>
  <si>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</si>
  <si>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</si>
  <si>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</si>
  <si>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</si>
  <si>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</si>
  <si>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</si>
  <si>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</si>
  <si>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</si>
  <si>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</si>
  <si>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</si>
  <si>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</si>
  <si>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</si>
  <si>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</si>
  <si>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</si>
  <si>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</si>
  <si>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</si>
  <si>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</si>
  <si>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</si>
  <si>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</si>
  <si>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</si>
  <si>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</si>
  <si>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</si>
  <si>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</si>
  <si>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</si>
  <si>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</si>
  <si>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</si>
  <si>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</si>
  <si>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</si>
  <si>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</si>
  <si>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</si>
  <si>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</si>
  <si>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</si>
  <si>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</si>
  <si>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</si>
  <si>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</si>
  <si>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</si>
  <si>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</si>
  <si>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</si>
  <si>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</si>
  <si>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</si>
  <si>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</si>
  <si>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</si>
  <si>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</si>
  <si>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</si>
  <si>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</si>
  <si>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</si>
  <si>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</si>
  <si>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</si>
  <si>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</si>
  <si>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</si>
  <si>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</si>
  <si>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</si>
  <si>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</si>
  <si>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</si>
  <si>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</si>
  <si>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</si>
  <si>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</si>
  <si>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</si>
  <si>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</si>
  <si>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</si>
  <si>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</si>
  <si>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</si>
  <si>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</si>
  <si>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</si>
  <si>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</si>
  <si>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</si>
  <si>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</si>
  <si>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</si>
  <si>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</si>
  <si>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</si>
  <si>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</si>
  <si>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</si>
  <si>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</si>
  <si>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</si>
  <si>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</si>
  <si>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</si>
  <si>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</si>
  <si>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</si>
  <si>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</si>
  <si>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</si>
  <si>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</si>
  <si>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</si>
  <si>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</si>
  <si>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</si>
  <si>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</si>
  <si>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</si>
  <si>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</si>
  <si>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</si>
  <si>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</si>
  <si>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</si>
  <si>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</si>
  <si>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</si>
  <si>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</si>
  <si>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</si>
  <si>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</si>
  <si>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</si>
  <si>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</si>
  <si>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</si>
  <si>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</si>
  <si>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</si>
  <si>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</si>
  <si>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</si>
  <si>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</si>
  <si>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</si>
  <si>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</si>
  <si>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</si>
  <si>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</si>
  <si>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</si>
  <si>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</si>
  <si>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</si>
  <si>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</si>
  <si>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</si>
  <si>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</si>
  <si>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</si>
  <si>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</si>
  <si>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</si>
  <si>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</si>
  <si>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</si>
  <si>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</si>
  <si>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</si>
  <si>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</si>
  <si>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</si>
  <si>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</si>
  <si>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</si>
  <si>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</si>
  <si>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</si>
  <si>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</si>
  <si>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</si>
  <si>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</si>
  <si>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</si>
  <si>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</si>
  <si>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</si>
  <si>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</si>
  <si>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</si>
  <si>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</si>
  <si>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</si>
  <si>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</si>
  <si>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</si>
  <si>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</si>
  <si>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</si>
  <si>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</si>
  <si>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</si>
  <si>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</si>
  <si>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</si>
  <si>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</si>
  <si>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</si>
  <si>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</si>
  <si>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</si>
  <si>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</si>
  <si>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</si>
  <si>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</si>
  <si>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</si>
  <si>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</si>
  <si>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</si>
  <si>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</si>
  <si>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</si>
  <si>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</si>
  <si>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</si>
  <si>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</si>
  <si>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</si>
  <si>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</si>
  <si>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</si>
  <si>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</si>
  <si>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</si>
  <si>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</si>
  <si>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</si>
  <si>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</si>
  <si>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</si>
  <si>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</si>
  <si>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</si>
  <si>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</si>
  <si>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</si>
  <si>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</si>
  <si>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</si>
  <si>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</si>
  <si>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</si>
  <si>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</si>
  <si>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</si>
  <si>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</si>
  <si>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</si>
  <si>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</si>
  <si>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</si>
  <si>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</si>
  <si>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</si>
  <si>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</si>
  <si>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</si>
  <si>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</si>
  <si>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</si>
  <si>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</si>
  <si>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</si>
  <si>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</si>
  <si>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</si>
  <si>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</si>
  <si>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</si>
  <si>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</si>
  <si>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</si>
  <si>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</si>
  <si>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</si>
  <si>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</si>
  <si>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</si>
  <si>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</si>
  <si>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</si>
  <si>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</si>
  <si>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</si>
  <si>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</si>
  <si>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</si>
  <si>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</si>
  <si>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</si>
  <si>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</si>
  <si>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</si>
  <si>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</si>
  <si>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</si>
  <si>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</si>
  <si>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</si>
  <si>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</si>
  <si>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</si>
  <si>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</si>
  <si>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</si>
  <si>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</si>
  <si>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</si>
  <si>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</si>
  <si>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</si>
  <si>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</si>
  <si>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</si>
  <si>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</si>
  <si>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</si>
  <si>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</si>
  <si>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</si>
  <si>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</si>
  <si>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</si>
  <si>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</si>
  <si>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</si>
  <si>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</si>
  <si>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</si>
  <si>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</si>
  <si>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</si>
  <si>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</si>
  <si>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</si>
  <si>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</si>
  <si>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</si>
  <si>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</si>
  <si>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</si>
  <si>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</si>
  <si>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</si>
  <si>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</si>
  <si>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</si>
  <si>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</si>
  <si>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</si>
  <si>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</si>
  <si>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</si>
  <si>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</si>
  <si>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</si>
  <si>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</si>
  <si>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</si>
  <si>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</si>
  <si>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</si>
  <si>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</si>
  <si>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</si>
  <si>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</si>
  <si>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</si>
  <si>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</si>
  <si>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</si>
  <si>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</si>
  <si>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</si>
  <si>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</si>
  <si>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</si>
  <si>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</si>
  <si>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</si>
  <si>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</si>
  <si>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</si>
  <si>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</si>
  <si>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</si>
  <si>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</si>
  <si>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</si>
  <si>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</si>
  <si>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</si>
  <si>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</si>
  <si>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</si>
  <si>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</si>
  <si>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</si>
  <si>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</si>
  <si>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</si>
  <si>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</si>
  <si>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</si>
  <si>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</si>
  <si>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</si>
  <si>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</si>
  <si>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</si>
  <si>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</si>
  <si>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</si>
  <si>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</si>
  <si>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</si>
  <si>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</si>
  <si>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</si>
  <si>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</si>
  <si>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</si>
  <si>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</si>
  <si>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</si>
  <si>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</si>
  <si>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</si>
  <si>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</si>
  <si>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</si>
  <si>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</si>
  <si>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</si>
  <si>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</si>
  <si>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</si>
  <si>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</si>
  <si>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</si>
  <si>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</si>
  <si>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</si>
  <si>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</si>
  <si>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</si>
  <si>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</si>
  <si>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</si>
  <si>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</si>
  <si>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</si>
  <si>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</si>
  <si>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</si>
  <si>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</si>
  <si>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</si>
  <si>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</si>
  <si>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</si>
  <si>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</si>
  <si>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</si>
  <si>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</si>
  <si>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</si>
  <si>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</si>
  <si>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</si>
  <si>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</si>
  <si>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</si>
  <si>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</si>
  <si>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</si>
  <si>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</si>
  <si>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</si>
  <si>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</si>
  <si>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</si>
  <si>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</si>
  <si>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</si>
  <si>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</si>
  <si>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</si>
  <si>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</si>
  <si>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</si>
  <si>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</si>
  <si>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</si>
  <si>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</si>
  <si>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</si>
  <si>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</si>
  <si>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</si>
  <si>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</si>
  <si>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</si>
  <si>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</si>
  <si>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</si>
  <si>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</si>
  <si>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</si>
  <si>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</si>
  <si>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</si>
  <si>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</si>
  <si>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</si>
  <si>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</si>
  <si>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</si>
  <si>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</si>
  <si>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</si>
  <si>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</si>
  <si>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</si>
  <si>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</si>
  <si>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</si>
  <si>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</si>
  <si>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</si>
  <si>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</si>
  <si>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</si>
  <si>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</si>
  <si>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</si>
  <si>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</si>
  <si>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</si>
  <si>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</si>
  <si>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</si>
  <si>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</si>
  <si>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</si>
  <si>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</si>
  <si>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</si>
  <si>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</si>
  <si>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</si>
  <si>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</si>
  <si>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</si>
  <si>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</si>
  <si>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</si>
  <si>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</si>
  <si>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</si>
  <si>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</si>
  <si>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</si>
  <si>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</si>
  <si>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</si>
  <si>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</si>
  <si>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</si>
  <si>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</si>
  <si>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</si>
  <si>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</si>
  <si>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</si>
  <si>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</si>
  <si>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</si>
  <si>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</si>
  <si>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</si>
  <si>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</si>
  <si>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</si>
  <si>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</si>
  <si>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</si>
  <si>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</si>
  <si>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</si>
  <si>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</si>
  <si>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</si>
  <si>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</si>
  <si>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</si>
  <si>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</si>
  <si>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</si>
  <si>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</si>
  <si>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</si>
  <si>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</si>
  <si>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</si>
  <si>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</si>
  <si>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</si>
  <si>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</si>
  <si>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</si>
  <si>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</si>
  <si>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</si>
  <si>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</si>
  <si>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</si>
  <si>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</si>
  <si>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</si>
  <si>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</si>
  <si>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</si>
  <si>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</si>
  <si>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</si>
  <si>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</si>
  <si>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</si>
  <si>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</si>
  <si>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</si>
  <si>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</si>
  <si>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</si>
  <si>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</si>
  <si>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</si>
  <si>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</si>
  <si>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</si>
  <si>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</si>
  <si>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</si>
  <si>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</si>
  <si>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</si>
  <si>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</si>
  <si>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</si>
  <si>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</si>
  <si>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</si>
  <si>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</si>
  <si>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</si>
  <si>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</si>
  <si>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</si>
  <si>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</si>
  <si>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</si>
  <si>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</si>
  <si>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</si>
  <si>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</si>
  <si>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</si>
  <si>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</si>
  <si>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</si>
  <si>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</si>
  <si>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</si>
  <si>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</si>
  <si>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</si>
  <si>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</si>
  <si>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</si>
  <si>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</si>
  <si>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</si>
  <si>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</si>
  <si>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</si>
  <si>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</si>
  <si>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</si>
  <si>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</si>
  <si>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</si>
  <si>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</si>
  <si>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</si>
  <si>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</si>
  <si>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</si>
  <si>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</si>
  <si>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</si>
  <si>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</si>
  <si>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</si>
  <si>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</si>
  <si>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</si>
  <si>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</si>
  <si>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</si>
  <si>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</si>
  <si>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</si>
  <si>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</si>
  <si>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</si>
  <si>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</si>
  <si>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</si>
  <si>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</si>
  <si>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</si>
  <si>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</si>
  <si>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</si>
  <si>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</si>
  <si>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</si>
  <si>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</si>
  <si>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</si>
  <si>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</si>
  <si>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</si>
  <si>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</si>
  <si>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</si>
  <si>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</si>
  <si>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</si>
  <si>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</si>
  <si>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</si>
  <si>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</si>
  <si>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</si>
  <si>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</si>
  <si>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</si>
  <si>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</si>
  <si>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</si>
  <si>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</si>
  <si>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</si>
  <si>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</si>
  <si>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</si>
  <si>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</si>
  <si>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</si>
  <si>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</si>
  <si>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</si>
  <si>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</si>
  <si>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</si>
  <si>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</si>
  <si>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</si>
  <si>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</si>
  <si>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</si>
  <si>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</si>
  <si>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</si>
  <si>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</si>
  <si>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</si>
  <si>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</si>
  <si>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</si>
  <si>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</si>
  <si>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</si>
  <si>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</si>
  <si>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</si>
  <si>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</si>
  <si>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</si>
  <si>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</si>
  <si>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</si>
  <si>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</si>
  <si>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</si>
  <si>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</si>
  <si>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</si>
  <si>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</si>
  <si>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</si>
  <si>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</si>
  <si>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</si>
  <si>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</si>
  <si>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</si>
  <si>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</si>
  <si>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</si>
  <si>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</si>
  <si>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</si>
  <si>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</si>
  <si>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</si>
  <si>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</si>
  <si>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</si>
  <si>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</si>
  <si>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</si>
  <si>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</si>
  <si>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</si>
  <si>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</si>
  <si>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</si>
  <si>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</si>
  <si>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</si>
  <si>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</si>
  <si>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</si>
  <si>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</si>
  <si>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</si>
  <si>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</si>
  <si>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</si>
  <si>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</si>
  <si>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</si>
  <si>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</si>
  <si>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</si>
  <si>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</si>
  <si>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</si>
  <si>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</si>
  <si>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</si>
  <si>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</si>
  <si>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</si>
  <si>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</si>
  <si>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</si>
  <si>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</si>
  <si>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</si>
  <si>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</si>
  <si>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</si>
  <si>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</si>
  <si>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</si>
  <si>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</si>
  <si>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</si>
  <si>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</si>
  <si>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</si>
  <si>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</si>
  <si>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</si>
  <si>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</si>
  <si>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</si>
  <si>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</si>
  <si>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</si>
  <si>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</si>
  <si>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</si>
  <si>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</si>
  <si>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</si>
  <si>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</si>
  <si>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</si>
  <si>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</si>
  <si>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</si>
  <si>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</si>
  <si>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</si>
  <si>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</si>
  <si>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</si>
  <si>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</si>
  <si>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</si>
  <si>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</si>
  <si>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</si>
  <si>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</si>
  <si>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</si>
  <si>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</si>
  <si>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</si>
  <si>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</si>
  <si>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</si>
  <si>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</si>
  <si>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</si>
  <si>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</si>
  <si>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</si>
  <si>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</si>
  <si>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</si>
  <si>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</si>
  <si>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</si>
  <si>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</si>
  <si>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</si>
  <si>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</si>
  <si>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</si>
  <si>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</si>
  <si>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</si>
  <si>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</si>
  <si>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</si>
  <si>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</si>
  <si>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</si>
  <si>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</si>
  <si>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февраль, июль</t>
  </si>
  <si>
    <t>март, апрель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</si>
  <si>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</si>
  <si>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</si>
  <si>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</si>
  <si>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</si>
  <si>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</si>
  <si>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</si>
  <si>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</si>
  <si>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</si>
  <si>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</si>
  <si>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</si>
  <si>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</si>
  <si>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</si>
  <si>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15 по ул. Боровая за 2016 год</t>
  </si>
  <si>
    <t xml:space="preserve"> январь</t>
  </si>
  <si>
    <t>март, июль</t>
  </si>
  <si>
    <t>май, август</t>
  </si>
  <si>
    <t>сентябрь, декабрь</t>
  </si>
  <si>
    <t>январь, сентябрь</t>
  </si>
  <si>
    <t>февраль, сентябрь</t>
  </si>
  <si>
    <t xml:space="preserve"> февраль февраль</t>
  </si>
  <si>
    <t xml:space="preserve"> март март</t>
  </si>
  <si>
    <t>36 | 1</t>
  </si>
  <si>
    <t>10 | 1</t>
  </si>
  <si>
    <t>9,6 | 24</t>
  </si>
  <si>
    <t>3 | 18</t>
  </si>
  <si>
    <t>3,3 | 3</t>
  </si>
  <si>
    <t>194 | 1</t>
  </si>
  <si>
    <t>3,75 | 1</t>
  </si>
  <si>
    <t>148,27 | 249</t>
  </si>
  <si>
    <t>148,27 | 33</t>
  </si>
  <si>
    <t>29,25 | 1</t>
  </si>
  <si>
    <t>148,27 | 2</t>
  </si>
  <si>
    <t>827 | 28</t>
  </si>
  <si>
    <t>413,5 | 22</t>
  </si>
  <si>
    <t>0,14886 | 6</t>
  </si>
  <si>
    <t>8,27 | 40</t>
  </si>
  <si>
    <t>8,27 | 10</t>
  </si>
  <si>
    <t>8,27 | 12</t>
  </si>
  <si>
    <t>827 | 32</t>
  </si>
  <si>
    <t>413,5 | 8</t>
  </si>
  <si>
    <t>5,4 | 1</t>
  </si>
  <si>
    <t>94 | 2</t>
  </si>
  <si>
    <t>3 | 122</t>
  </si>
  <si>
    <t>24 | 24</t>
  </si>
  <si>
    <t>10 | 5</t>
  </si>
  <si>
    <t>апрель, декабрь</t>
  </si>
  <si>
    <t>827 | 74</t>
  </si>
  <si>
    <t>24 | 27</t>
  </si>
  <si>
    <t>3 | 127</t>
  </si>
  <si>
    <t>908 | 77</t>
  </si>
  <si>
    <t>908 | 2</t>
  </si>
  <si>
    <t>10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</si>
</sst>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758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59863.32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594544.19000000006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552527.49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552527.49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552527.49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101879.98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661790.24217714649</v>
      </c>
      <c r="G28" s="18">
        <f>и_ср_начисл-и_ср_стоимость_факт</f>
        <v>-67246.052177146426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180909.04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270842.20999999996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403.83342277738575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751466.71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682802.13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150797.76999999999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955659.68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955659.68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2522.0682009489001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26542.260000000002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24980.82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4653.53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26542.260000000002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26542.260000000002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1752.6173542146585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293167.42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283926.49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62235.600000000006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330182.53999999998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330182.53999999998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4218.8785098024691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297724.86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287258.64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53155.31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297724.86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297724.86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P138" sqref="P138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758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129236.40158189395</v>
      </c>
      <c r="F6" s="40"/>
      <c r="I6" s="27">
        <f>E6/1.18</f>
        <v>109522.37422194403</v>
      </c>
      <c r="J6" s="29">
        <f>[1]сумма!$Q$6</f>
        <v>12959.079134999998</v>
      </c>
      <c r="K6" s="29">
        <f>J6-I6</f>
        <v>-96563.295086944039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87325.617386753205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0.25459999999999999</v>
      </c>
      <c r="E8" s="48">
        <v>289.2044153049975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>
        <v>1</v>
      </c>
      <c r="E11" s="48">
        <v>86206.916373242537</v>
      </c>
      <c r="F11" s="49" t="s">
        <v>732</v>
      </c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>
        <v>3.4</v>
      </c>
      <c r="E12" s="48">
        <v>829.49659820567399</v>
      </c>
      <c r="F12" s="49" t="s">
        <v>739</v>
      </c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1928.3372551489124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>
        <v>6.5</v>
      </c>
      <c r="E22" s="48">
        <v>1928.3372551489124</v>
      </c>
      <c r="F22" s="49" t="s">
        <v>759</v>
      </c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1948.221256978703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7.5488</v>
      </c>
      <c r="E25" s="48">
        <v>934.68016473277589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0.2</v>
      </c>
      <c r="E28" s="48">
        <v>1013.5410922459271</v>
      </c>
      <c r="F28" s="49" t="s">
        <v>760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collapsed="1" x14ac:dyDescent="0.2">
      <c r="A36" s="42" t="s">
        <v>681</v>
      </c>
      <c r="B36" s="43"/>
      <c r="C36" s="43"/>
      <c r="D36" s="43"/>
      <c r="E36" s="51">
        <v>2569.3990219404973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>
        <v>2.2999999999999998</v>
      </c>
      <c r="E38" s="48">
        <v>2569.3990219404973</v>
      </c>
      <c r="F38" s="49" t="s">
        <v>743</v>
      </c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6871.2052845444223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1.8506</v>
      </c>
      <c r="E43" s="48">
        <v>1702.5360022511256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11.866</v>
      </c>
      <c r="E44" s="48">
        <v>1007.2114411721902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30</v>
      </c>
      <c r="E45" s="48">
        <v>1245.6767252012896</v>
      </c>
      <c r="F45" s="49" t="s">
        <v>734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1.2599999999999998</v>
      </c>
      <c r="E47" s="56">
        <v>2738.0759015375916</v>
      </c>
      <c r="F47" s="49" t="s">
        <v>761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3</v>
      </c>
      <c r="E50" s="56">
        <v>133.30880333383291</v>
      </c>
      <c r="F50" s="49" t="s">
        <v>762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</v>
      </c>
      <c r="E54" s="48">
        <v>44.396411048391919</v>
      </c>
      <c r="F54" s="49" t="s">
        <v>737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2257.4020218157148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1.5</v>
      </c>
      <c r="E96" s="35">
        <v>2257.4020218157148</v>
      </c>
      <c r="F96" s="33" t="s">
        <v>732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4525.8789511447512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7.5488</v>
      </c>
      <c r="E101" s="35">
        <v>934.53668050638737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>
        <v>3</v>
      </c>
      <c r="E104" s="63">
        <v>3591.3422706383635</v>
      </c>
      <c r="F104" s="49" t="s">
        <v>738</v>
      </c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285.50969647549215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0.26960000000000001</v>
      </c>
      <c r="E106" s="56">
        <v>285.50969647549215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20953.53134135509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0.26960000000000001</v>
      </c>
      <c r="E120" s="56">
        <v>289.70661009735738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>
        <v>1</v>
      </c>
      <c r="E123" s="48">
        <v>13930.225831689158</v>
      </c>
      <c r="F123" s="49" t="s">
        <v>759</v>
      </c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339.35894556091728</v>
      </c>
      <c r="F127" s="49" t="s">
        <v>759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1870.5169041736867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>
        <v>1</v>
      </c>
      <c r="E132" s="48">
        <v>126.79978306011799</v>
      </c>
      <c r="F132" s="49" t="s">
        <v>759</v>
      </c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2</v>
      </c>
      <c r="E138" s="48">
        <v>341.51338358777491</v>
      </c>
      <c r="F138" s="49" t="s">
        <v>763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4</v>
      </c>
      <c r="E142" s="48">
        <v>132.43643444714834</v>
      </c>
      <c r="F142" s="49" t="s">
        <v>764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116.18635231813207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>
        <v>15</v>
      </c>
      <c r="E150" s="48">
        <v>769.85452606989111</v>
      </c>
      <c r="F150" s="49" t="s">
        <v>739</v>
      </c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>
        <v>15</v>
      </c>
      <c r="E153" s="48">
        <v>694.14081621122978</v>
      </c>
      <c r="F153" s="49" t="s">
        <v>739</v>
      </c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1</v>
      </c>
      <c r="E157" s="48">
        <v>631.55809372954081</v>
      </c>
      <c r="F157" s="49" t="s">
        <v>737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>
        <v>8.4</v>
      </c>
      <c r="E162" s="48">
        <v>1711.2336604101363</v>
      </c>
      <c r="F162" s="49" t="s">
        <v>739</v>
      </c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571.29936573715599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2</v>
      </c>
      <c r="E172" s="48">
        <v>499.34342641463354</v>
      </c>
      <c r="F172" s="49" t="s">
        <v>735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1.2000000000000002</v>
      </c>
      <c r="E194" s="48">
        <v>71.955939322522454</v>
      </c>
      <c r="F194" s="49" t="s">
        <v>735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66265.034957912547</v>
      </c>
      <c r="F197" s="75"/>
      <c r="I197" s="27">
        <f>E197/1.18</f>
        <v>56156.809286366566</v>
      </c>
      <c r="J197" s="29">
        <f>[1]сумма!$Q$11</f>
        <v>31082.599499999997</v>
      </c>
      <c r="K197" s="29">
        <f>J197-I197</f>
        <v>-25074.209786366569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66265.034957912547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1.6176000000000001</v>
      </c>
      <c r="E199" s="35">
        <v>6376.7738172356048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7.1208</v>
      </c>
      <c r="E200" s="35">
        <v>11227.497230678009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7.8</v>
      </c>
      <c r="E202" s="35">
        <v>200.26810898182504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7.8</v>
      </c>
      <c r="E203" s="35">
        <v>4412.2475746178443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7.8</v>
      </c>
      <c r="E210" s="35">
        <v>9925.868113975368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71.75</v>
      </c>
      <c r="E211" s="35">
        <v>24777.40623564343</v>
      </c>
      <c r="F211" s="49" t="s">
        <v>743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>
        <v>8</v>
      </c>
      <c r="E212" s="35">
        <v>7066.8364583096964</v>
      </c>
      <c r="F212" s="49" t="s">
        <v>738</v>
      </c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4</v>
      </c>
      <c r="E215" s="35">
        <v>830.82149886519392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>
        <v>2</v>
      </c>
      <c r="E226" s="35">
        <v>1105.8025360177867</v>
      </c>
      <c r="F226" s="49" t="s">
        <v>765</v>
      </c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2</v>
      </c>
      <c r="E228" s="35">
        <v>341.51338358777491</v>
      </c>
      <c r="F228" s="49" t="s">
        <v>763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16395.380162826252</v>
      </c>
      <c r="F232" s="33"/>
      <c r="I232" s="27">
        <f>E232/1.18</f>
        <v>13894.389968496824</v>
      </c>
      <c r="J232" s="29">
        <f>[1]сумма!$M$13</f>
        <v>4000.8600000000006</v>
      </c>
      <c r="K232" s="29">
        <f>J232-I232</f>
        <v>-9893.5299684968231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16395.380162826252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15503.590949267702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>
        <v>2</v>
      </c>
      <c r="E249" s="35">
        <v>891.78921355854914</v>
      </c>
      <c r="F249" s="33" t="s">
        <v>738</v>
      </c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6381.4539214163678</v>
      </c>
      <c r="F266" s="75"/>
      <c r="I266" s="27">
        <f>E266/1.18</f>
        <v>5408.0117978104818</v>
      </c>
      <c r="J266" s="29">
        <f>[1]сумма!$Q$15</f>
        <v>14033.079052204816</v>
      </c>
      <c r="K266" s="29">
        <f>J266-I266</f>
        <v>8625.0672543943328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6381.4539214163678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0.83499999999999996</v>
      </c>
      <c r="E268" s="35">
        <v>2569.3481279021153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0.18</v>
      </c>
      <c r="E269" s="35">
        <v>623.25960837528396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110.37334320989311</v>
      </c>
      <c r="F271" s="33" t="s">
        <v>735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3</v>
      </c>
      <c r="E273" s="35">
        <v>238.90572081901803</v>
      </c>
      <c r="F273" s="33" t="s">
        <v>745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1</v>
      </c>
      <c r="E274" s="35">
        <v>56.099941114151697</v>
      </c>
      <c r="F274" s="33" t="s">
        <v>740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1</v>
      </c>
      <c r="E276" s="35">
        <v>14.501753821956953</v>
      </c>
      <c r="F276" s="33" t="s">
        <v>739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273.81573202482497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1</v>
      </c>
      <c r="E288" s="35">
        <v>24.861761444129876</v>
      </c>
      <c r="F288" s="33" t="s">
        <v>735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1</v>
      </c>
      <c r="E293" s="35">
        <v>123.78352264933881</v>
      </c>
      <c r="F293" s="33" t="s">
        <v>742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>
        <v>1</v>
      </c>
      <c r="E298" s="35">
        <v>23.96633712906949</v>
      </c>
      <c r="F298" s="33" t="s">
        <v>740</v>
      </c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120.53142899985504</v>
      </c>
      <c r="F309" s="33" t="s">
        <v>742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1</v>
      </c>
      <c r="E310" s="35">
        <v>145.80856688197207</v>
      </c>
      <c r="F310" s="33" t="s">
        <v>742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2</v>
      </c>
      <c r="E319" s="35">
        <v>535.96924754562622</v>
      </c>
      <c r="F319" s="33" t="s">
        <v>766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429.18631129759603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598.99529437504054</v>
      </c>
      <c r="F333" s="33" t="s">
        <v>730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10</v>
      </c>
      <c r="E335" s="35">
        <v>492.0472238264968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112532.07212643065</v>
      </c>
      <c r="F338" s="75"/>
      <c r="I338" s="27">
        <f>E338/1.18</f>
        <v>95366.162819009027</v>
      </c>
      <c r="J338" s="29">
        <f>[1]сумма!$Q$17</f>
        <v>27117.06</v>
      </c>
      <c r="K338" s="29">
        <f>J338-I338</f>
        <v>-68249.102819009029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112532.07212643065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767</v>
      </c>
      <c r="E340" s="84">
        <v>183.83916506033555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768</v>
      </c>
      <c r="E342" s="48">
        <v>63.742867573115369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769</v>
      </c>
      <c r="E343" s="84">
        <v>964.21400133108659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770</v>
      </c>
      <c r="E344" s="84">
        <v>281.15734160837263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771</v>
      </c>
      <c r="E345" s="84">
        <v>23.543370146588661</v>
      </c>
      <c r="F345" s="49" t="s">
        <v>746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772</v>
      </c>
      <c r="E346" s="48">
        <v>658.11431836883696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773</v>
      </c>
      <c r="E347" s="48">
        <v>11.837448677055752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774</v>
      </c>
      <c r="E349" s="48">
        <v>83748.359106660326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775</v>
      </c>
      <c r="E351" s="48">
        <v>25565.636833308949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776</v>
      </c>
      <c r="E353" s="84">
        <v>335.20306688139488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777</v>
      </c>
      <c r="E354" s="48">
        <v>696.42460681458113</v>
      </c>
      <c r="F354" s="49" t="s">
        <v>747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146305.65098912103</v>
      </c>
      <c r="F355" s="75"/>
      <c r="I355" s="27">
        <f>E355/1.18</f>
        <v>123987.83982128902</v>
      </c>
      <c r="J355" s="29">
        <f>[1]сумма!$Q$19</f>
        <v>27334.060541112922</v>
      </c>
      <c r="K355" s="29">
        <f>J355-I355</f>
        <v>-96653.779280176095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65960.945900975144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748</v>
      </c>
      <c r="E357" s="89">
        <v>79.872886022962049</v>
      </c>
      <c r="F357" s="49" t="s">
        <v>749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778</v>
      </c>
      <c r="E358" s="89">
        <v>12222.763610003349</v>
      </c>
      <c r="F358" s="49" t="s">
        <v>750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779</v>
      </c>
      <c r="E359" s="89">
        <v>21009.414794529061</v>
      </c>
      <c r="F359" s="49" t="s">
        <v>750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780</v>
      </c>
      <c r="E360" s="89">
        <v>157.96417623493289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781</v>
      </c>
      <c r="E361" s="89">
        <v>321.30055413513946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782</v>
      </c>
      <c r="E362" s="89">
        <v>547.39232367233569</v>
      </c>
      <c r="F362" s="49" t="s">
        <v>749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783</v>
      </c>
      <c r="E364" s="89">
        <v>1581.33965902826</v>
      </c>
      <c r="F364" s="49" t="s">
        <v>751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784</v>
      </c>
      <c r="E365" s="89">
        <v>7971.864047959436</v>
      </c>
      <c r="F365" s="49" t="s">
        <v>752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785</v>
      </c>
      <c r="E366" s="89">
        <v>7695.4058147652868</v>
      </c>
      <c r="F366" s="49" t="s">
        <v>753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786</v>
      </c>
      <c r="E367" s="89">
        <v>474.41863753488991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786</v>
      </c>
      <c r="E368" s="89">
        <v>692.75380202280724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787</v>
      </c>
      <c r="E369" s="89">
        <v>1527.293933755238</v>
      </c>
      <c r="F369" s="49" t="s">
        <v>754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788</v>
      </c>
      <c r="E370" s="89">
        <v>3214.6086509903112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789</v>
      </c>
      <c r="E371" s="89">
        <v>1799.2204567992799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790</v>
      </c>
      <c r="E372" s="89">
        <v>5840.2743377499337</v>
      </c>
      <c r="F372" s="49" t="s">
        <v>791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4.7</v>
      </c>
      <c r="E373" s="89">
        <v>825.05821577192023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80344.705088145885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792</v>
      </c>
      <c r="E375" s="93">
        <v>18069.315382657784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793</v>
      </c>
      <c r="E377" s="95">
        <v>366.08804661153124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794</v>
      </c>
      <c r="E378" s="95">
        <v>3310.8746098781658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795</v>
      </c>
      <c r="E379" s="95">
        <v>19850.397041837779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796</v>
      </c>
      <c r="E380" s="95">
        <v>6950.0530867522093</v>
      </c>
      <c r="F380" s="49" t="s">
        <v>755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796</v>
      </c>
      <c r="E382" s="95">
        <v>1260.623599754904</v>
      </c>
      <c r="F382" s="49" t="s">
        <v>756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796</v>
      </c>
      <c r="E383" s="95">
        <v>636.55581335395664</v>
      </c>
      <c r="F383" s="49" t="s">
        <v>757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797</v>
      </c>
      <c r="E384" s="95">
        <v>29139.302803817758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4.4000000000000004</v>
      </c>
      <c r="E385" s="95">
        <v>761.49470348179057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38705.886414916182</v>
      </c>
      <c r="F386" s="75"/>
      <c r="I386" s="27">
        <f>E386/1.18</f>
        <v>32801.598656708629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38705.886414916182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22083.430100103989</v>
      </c>
      <c r="F388" s="75"/>
      <c r="I388" s="27">
        <f>E388/1.18</f>
        <v>18714.771271274567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22083.430100103989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123884.97217714651</v>
      </c>
      <c r="F390" s="75"/>
      <c r="I390" s="27">
        <f>E390/1.18</f>
        <v>104987.26455690383</v>
      </c>
      <c r="J390" s="27">
        <f>SUM(I6:I390)</f>
        <v>560839.22239980288</v>
      </c>
      <c r="K390" s="27">
        <f>J390*1.01330668353499*1.18</f>
        <v>670596.51628661854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123884.97217714651</v>
      </c>
      <c r="F391" s="49" t="s">
        <v>731</v>
      </c>
      <c r="I391" s="27">
        <f>E6+E197+E232+E266+E338+E355+E386+E388+E390</f>
        <v>661790.28243176744</v>
      </c>
      <c r="J391" s="27">
        <f>I391-K391</f>
        <v>322626.5061930457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2017-05-15T09:05:58Z</dcterms:modified>
</cp:coreProperties>
</file>